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encat.sharepoint.com/sites/DOPObresiProjectes/Documents compartits/EXECUCIÓ OiP/ACTUACIONS/@11.02  Redacció PC i execució obres connexió hidràulica i elèctrica ITAM Foix/01_b. PROJECTE CONNEXIÓ ELÈCTRICA/01. CONTRACTACIÓ/01. LICITACIÓ/"/>
    </mc:Choice>
  </mc:AlternateContent>
  <xr:revisionPtr revIDLastSave="2296" documentId="13_ncr:1_{C90F44C6-461E-4397-B277-5B42803C3E5C}" xr6:coauthVersionLast="47" xr6:coauthVersionMax="47" xr10:uidLastSave="{6FB84DDF-E2A0-4D7D-8C43-646CC626A2F4}"/>
  <bookViews>
    <workbookView xWindow="-120" yWindow="-120" windowWidth="29040" windowHeight="15720" tabRatio="874" xr2:uid="{85646F3C-BE49-4186-BF9A-00757C1FC03D}"/>
  </bookViews>
  <sheets>
    <sheet name="Pressupost - Preus 0" sheetId="19" r:id="rId1"/>
  </sheets>
  <externalReferences>
    <externalReference r:id="rId2"/>
  </externalReferences>
  <calcPr calcId="191028" iterateCount="1" iterateDelta="0.0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19" l="1"/>
  <c r="A1" i="19"/>
  <c r="K9" i="19" l="1"/>
  <c r="M9" i="19" s="1"/>
  <c r="G11" i="19"/>
  <c r="K6" i="19" s="1"/>
  <c r="M6" i="19" s="1"/>
  <c r="G9" i="19"/>
  <c r="I2" i="19"/>
  <c r="I1" i="19"/>
  <c r="G8" i="19" l="1"/>
  <c r="K5" i="19" s="1"/>
  <c r="M5" i="19" s="1"/>
  <c r="G13" i="19"/>
  <c r="G15" i="19" s="1"/>
  <c r="G12" i="19" l="1"/>
  <c r="K7" i="19" l="1"/>
  <c r="M7" i="19" s="1"/>
  <c r="G7" i="19" l="1"/>
  <c r="G6" i="19"/>
  <c r="G5" i="19"/>
  <c r="G4" i="19"/>
  <c r="G10" i="19" l="1"/>
  <c r="K4" i="19" l="1"/>
  <c r="M4" i="19" s="1"/>
  <c r="G14" i="19"/>
  <c r="G16" i="19" s="1"/>
  <c r="K8" i="19"/>
  <c r="M8" i="19" s="1"/>
  <c r="M10" i="19" l="1"/>
  <c r="M11" i="19" s="1"/>
  <c r="M12" i="19" s="1"/>
</calcChain>
</file>

<file path=xl/sharedStrings.xml><?xml version="1.0" encoding="utf-8"?>
<sst xmlns="http://schemas.openxmlformats.org/spreadsheetml/2006/main" count="61" uniqueCount="48">
  <si>
    <t>Autor de projecte (15)</t>
  </si>
  <si>
    <t>Tècnic geotècnia</t>
  </si>
  <si>
    <t>Tècnic càlculs estructurals</t>
  </si>
  <si>
    <t>Tècnic equips i instal·lacions elèctriques</t>
  </si>
  <si>
    <t>Tècnic de seguretat i salut</t>
  </si>
  <si>
    <t>Director ambiental (10)</t>
  </si>
  <si>
    <t>Delineació</t>
  </si>
  <si>
    <t>Unitat</t>
  </si>
  <si>
    <t>Preu unitari
(€/ut.)</t>
  </si>
  <si>
    <t>Amidament</t>
  </si>
  <si>
    <t>Import (€)</t>
  </si>
  <si>
    <t>mes</t>
  </si>
  <si>
    <t>Campanya topografia (jornades camp i oficina)</t>
  </si>
  <si>
    <t>Campanya Geotècnia COMPLETA (cales + sondejos + informe)</t>
  </si>
  <si>
    <t>PA</t>
  </si>
  <si>
    <t>PA imprevistos a disposició d'ATL</t>
  </si>
  <si>
    <t>TOTAL</t>
  </si>
  <si>
    <t>IVA</t>
  </si>
  <si>
    <t>(A) Mitjans personals i mitjans auxiliars</t>
  </si>
  <si>
    <t>Dedicació 
(%)</t>
  </si>
  <si>
    <t>Preu nº</t>
  </si>
  <si>
    <t>Descripció</t>
  </si>
  <si>
    <t>Preu unitari (€/ut)</t>
  </si>
  <si>
    <t>P1</t>
  </si>
  <si>
    <t>P11</t>
  </si>
  <si>
    <t>Treballs de redacció del projecte bàsic</t>
  </si>
  <si>
    <t>P2</t>
  </si>
  <si>
    <t>P12</t>
  </si>
  <si>
    <t>Treballs de redacció del DIP i EIA</t>
  </si>
  <si>
    <t>P3</t>
  </si>
  <si>
    <t>P13</t>
  </si>
  <si>
    <t>Topografia terrestre</t>
  </si>
  <si>
    <t>P4</t>
  </si>
  <si>
    <t>P14*</t>
  </si>
  <si>
    <t>Geologia i geotècnia terrestre</t>
  </si>
  <si>
    <t>P5</t>
  </si>
  <si>
    <t>P15</t>
  </si>
  <si>
    <t>Treballs redacció Projecte Constructiu</t>
  </si>
  <si>
    <t>P6</t>
  </si>
  <si>
    <t>P16*</t>
  </si>
  <si>
    <t>P7</t>
  </si>
  <si>
    <t>TOTAL OFERTA</t>
  </si>
  <si>
    <t>P8</t>
  </si>
  <si>
    <t>P9*</t>
  </si>
  <si>
    <t>Total amb IVA</t>
  </si>
  <si>
    <t>P10*</t>
  </si>
  <si>
    <t>(*) Les partides P9 i P10 no es poden modificar.</t>
  </si>
  <si>
    <t>(*) Els preus P14 i P16 no es poden modificar.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</si>
</sst>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u/>
      <sz val="10"/>
      <color theme="1"/>
      <name val="Arial Narrow"/>
      <family val="2"/>
    </font>
    <font>
      <sz val="10"/>
      <color rgb="FF000000"/>
      <name val="Arial Narrow"/>
      <family val="2"/>
    </font>
    <font>
      <b/>
      <sz val="10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2" fillId="0" borderId="0"/>
  </cellStyleXfs>
  <cellXfs count="52">
    <xf numFmtId="0" fontId="0" fillId="0" borderId="0" xfId="0"/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Protection="1">
      <protection locked="0"/>
    </xf>
    <xf numFmtId="0" fontId="6" fillId="0" borderId="1" xfId="2" applyFont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6" fillId="0" borderId="1" xfId="0" applyFont="1" applyBorder="1" applyAlignment="1" applyProtection="1">
      <alignment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right" vertical="center"/>
      <protection locked="0"/>
    </xf>
    <xf numFmtId="0" fontId="6" fillId="0" borderId="1" xfId="2" applyFont="1" applyBorder="1" applyAlignment="1" applyProtection="1">
      <alignment horizontal="center" vertical="center" wrapText="1"/>
      <protection locked="0"/>
    </xf>
    <xf numFmtId="0" fontId="6" fillId="0" borderId="1" xfId="2" applyFont="1" applyBorder="1" applyAlignment="1" applyProtection="1">
      <alignment horizontal="center" vertical="center"/>
      <protection locked="0"/>
    </xf>
    <xf numFmtId="0" fontId="6" fillId="0" borderId="1" xfId="2" applyFont="1" applyBorder="1" applyAlignment="1" applyProtection="1">
      <alignment horizontal="right"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44" fontId="5" fillId="0" borderId="1" xfId="1" applyFont="1" applyFill="1" applyBorder="1" applyAlignment="1" applyProtection="1">
      <alignment horizontal="center" vertical="center" wrapText="1"/>
      <protection locked="0"/>
    </xf>
    <xf numFmtId="0" fontId="5" fillId="0" borderId="1" xfId="2" applyFont="1" applyBorder="1" applyAlignment="1" applyProtection="1">
      <alignment horizontal="center" vertical="center"/>
      <protection locked="0"/>
    </xf>
    <xf numFmtId="0" fontId="6" fillId="2" borderId="2" xfId="2" applyFont="1" applyFill="1" applyBorder="1" applyAlignment="1" applyProtection="1">
      <alignment horizontal="right" vertical="center"/>
      <protection locked="0"/>
    </xf>
    <xf numFmtId="0" fontId="6" fillId="2" borderId="3" xfId="2" applyFont="1" applyFill="1" applyBorder="1" applyAlignment="1" applyProtection="1">
      <alignment horizontal="right" vertical="center"/>
      <protection locked="0"/>
    </xf>
    <xf numFmtId="0" fontId="6" fillId="2" borderId="4" xfId="2" applyFont="1" applyFill="1" applyBorder="1" applyAlignment="1" applyProtection="1">
      <alignment horizontal="right" vertical="center"/>
      <protection locked="0"/>
    </xf>
    <xf numFmtId="0" fontId="7" fillId="0" borderId="5" xfId="0" applyFont="1" applyBorder="1" applyAlignment="1" applyProtection="1">
      <alignment vertical="center"/>
      <protection locked="0"/>
    </xf>
    <xf numFmtId="0" fontId="6" fillId="0" borderId="3" xfId="0" applyFont="1" applyBorder="1" applyAlignment="1" applyProtection="1">
      <alignment horizontal="righ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9" fillId="3" borderId="2" xfId="0" applyFont="1" applyFill="1" applyBorder="1" applyAlignment="1" applyProtection="1">
      <alignment horizontal="right" vertical="center" wrapText="1"/>
      <protection locked="0"/>
    </xf>
    <xf numFmtId="0" fontId="9" fillId="3" borderId="4" xfId="0" applyFont="1" applyFill="1" applyBorder="1" applyAlignment="1" applyProtection="1">
      <alignment horizontal="right" vertical="center" wrapText="1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6" fillId="2" borderId="2" xfId="0" applyFont="1" applyFill="1" applyBorder="1" applyAlignment="1" applyProtection="1">
      <alignment horizontal="right" vertical="center"/>
      <protection locked="0"/>
    </xf>
    <xf numFmtId="0" fontId="6" fillId="2" borderId="3" xfId="0" applyFont="1" applyFill="1" applyBorder="1" applyAlignment="1" applyProtection="1">
      <alignment horizontal="right" vertical="center"/>
      <protection locked="0"/>
    </xf>
    <xf numFmtId="0" fontId="6" fillId="2" borderId="4" xfId="0" applyFont="1" applyFill="1" applyBorder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44" fontId="5" fillId="0" borderId="0" xfId="1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right" vertical="center"/>
      <protection locked="0"/>
    </xf>
    <xf numFmtId="0" fontId="6" fillId="3" borderId="2" xfId="0" applyFont="1" applyFill="1" applyBorder="1" applyAlignment="1" applyProtection="1">
      <alignment horizontal="right" vertical="center"/>
      <protection locked="0"/>
    </xf>
    <xf numFmtId="0" fontId="6" fillId="3" borderId="4" xfId="0" applyFont="1" applyFill="1" applyBorder="1" applyAlignment="1" applyProtection="1">
      <alignment horizontal="right" vertical="center"/>
      <protection locked="0"/>
    </xf>
    <xf numFmtId="44" fontId="5" fillId="0" borderId="0" xfId="0" applyNumberFormat="1" applyFont="1" applyProtection="1">
      <protection locked="0"/>
    </xf>
    <xf numFmtId="44" fontId="5" fillId="0" borderId="0" xfId="1" applyFont="1" applyProtection="1">
      <protection locked="0"/>
    </xf>
    <xf numFmtId="44" fontId="5" fillId="0" borderId="1" xfId="1" applyFont="1" applyFill="1" applyBorder="1" applyAlignment="1" applyProtection="1">
      <alignment horizontal="right" vertical="center" wrapText="1"/>
    </xf>
    <xf numFmtId="44" fontId="6" fillId="2" borderId="1" xfId="1" applyFont="1" applyFill="1" applyBorder="1" applyAlignment="1" applyProtection="1">
      <alignment horizontal="right" vertical="center"/>
    </xf>
    <xf numFmtId="44" fontId="6" fillId="0" borderId="1" xfId="1" applyFont="1" applyBorder="1" applyAlignment="1" applyProtection="1">
      <alignment horizontal="right" vertical="center"/>
    </xf>
    <xf numFmtId="44" fontId="6" fillId="3" borderId="1" xfId="1" applyFont="1" applyFill="1" applyBorder="1" applyAlignment="1" applyProtection="1">
      <alignment horizontal="right" vertical="center"/>
    </xf>
    <xf numFmtId="0" fontId="5" fillId="0" borderId="1" xfId="2" applyFont="1" applyBorder="1" applyAlignment="1" applyProtection="1">
      <alignment horizontal="center" vertical="center"/>
    </xf>
    <xf numFmtId="44" fontId="5" fillId="0" borderId="1" xfId="1" applyFont="1" applyFill="1" applyBorder="1" applyAlignment="1" applyProtection="1">
      <alignment horizontal="right" vertical="center"/>
    </xf>
    <xf numFmtId="44" fontId="5" fillId="0" borderId="1" xfId="1" applyFont="1" applyFill="1" applyBorder="1" applyAlignment="1" applyProtection="1">
      <alignment horizontal="center" vertical="center" wrapText="1"/>
    </xf>
    <xf numFmtId="44" fontId="5" fillId="0" borderId="1" xfId="1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 wrapText="1"/>
    </xf>
  </cellXfs>
  <cellStyles count="3">
    <cellStyle name="Moneda" xfId="1" builtinId="4"/>
    <cellStyle name="Normal" xfId="0" builtinId="0"/>
    <cellStyle name="Normal 2" xfId="2" xr:uid="{FB4C82E4-F31D-4026-8FF2-E7FBBB0AD8A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gencat.sharepoint.com/sites/DOPObresiProjectes/Documents%20compartits/EXECUCI&#211;%20OiP/ACTUACIONS/@11.02%20%20Redacci&#243;%20PC%20i%20execuci&#243;%20obres%20connexi&#243;%20hidr&#224;ulica%20i%20el&#232;ctrica%20ITAM%20Foix/01_b.%20PROJECTE%20CONNEXI&#211;%20EL&#200;CTRICA/01.%20CONTRACTACI&#211;/01.%20LICITACI&#211;/3.%20Calcul%20costos%20contracte.xlsx" TargetMode="External"/><Relationship Id="rId2" Type="http://schemas.microsoft.com/office/2019/04/relationships/externalLinkLongPath" Target="3.%20Calcul%20costos%20contracte.xlsx?7E8DCF71" TargetMode="External"/><Relationship Id="rId1" Type="http://schemas.openxmlformats.org/officeDocument/2006/relationships/externalLinkPath" Target="file:///\\7E8DCF71\3.%20Calcul%20costos%20contrac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Costos Directes i indirectes"/>
      <sheetName val="Càlcul cost projecte"/>
      <sheetName val="Resum "/>
      <sheetName val="Pressupost - Preus 0"/>
      <sheetName val="TOTALITZAT"/>
      <sheetName val="Model 1 presentació"/>
    </sheetNames>
    <sheetDataSet>
      <sheetData sheetId="0" refreshError="1"/>
      <sheetData sheetId="1">
        <row r="1">
          <cell r="A1" t="str">
            <v>REDACCIÓ DEL PROJECTE BÀSIC, ESTUDI D’IMPACTE AMBIENTAL I PROJECTE CONSTRUCTIU DEL SUBMINISTRAMENT ELÈCTRIC DE LA ITAM FOIX</v>
          </cell>
        </row>
        <row r="2">
          <cell r="A2" t="str">
            <v>EQUIP DE REDACCIÓ DE PROJECTE - PRESSUPOST DE LICITACIÓ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2643A-9645-422B-9550-22C1E5976CDF}">
  <sheetPr>
    <tabColor theme="8" tint="0.59999389629810485"/>
  </sheetPr>
  <dimension ref="A1:M19"/>
  <sheetViews>
    <sheetView showGridLines="0" tabSelected="1" zoomScale="85" zoomScaleNormal="85" workbookViewId="0">
      <selection activeCell="N21" sqref="N21"/>
    </sheetView>
  </sheetViews>
  <sheetFormatPr baseColWidth="10" defaultColWidth="11.42578125" defaultRowHeight="12.75" x14ac:dyDescent="0.2"/>
  <cols>
    <col min="1" max="1" width="4.7109375" style="7" customWidth="1"/>
    <col min="2" max="2" width="36.28515625" style="7" customWidth="1"/>
    <col min="3" max="3" width="8.85546875" style="7" customWidth="1"/>
    <col min="4" max="4" width="12.5703125" style="7" customWidth="1"/>
    <col min="5" max="5" width="11.85546875" style="7" bestFit="1" customWidth="1"/>
    <col min="6" max="6" width="9.85546875" style="7" customWidth="1"/>
    <col min="7" max="7" width="14.85546875" style="7" customWidth="1"/>
    <col min="8" max="8" width="11.42578125" style="7"/>
    <col min="9" max="9" width="15.28515625" style="7" customWidth="1"/>
    <col min="10" max="10" width="34" style="7" customWidth="1"/>
    <col min="11" max="11" width="13.42578125" style="7" bestFit="1" customWidth="1"/>
    <col min="12" max="12" width="12" style="7" customWidth="1"/>
    <col min="13" max="13" width="13.140625" style="7" customWidth="1"/>
    <col min="14" max="16384" width="11.42578125" style="7"/>
  </cols>
  <sheetData>
    <row r="1" spans="1:13" ht="36" customHeight="1" x14ac:dyDescent="0.2">
      <c r="A1" s="4" t="str">
        <f>'[1]Càlcul cost projecte'!A1</f>
        <v>REDACCIÓ DEL PROJECTE BÀSIC, ESTUDI D’IMPACTE AMBIENTAL I PROJECTE CONSTRUCTIU DEL SUBMINISTRAMENT ELÈCTRIC DE LA ITAM FOIX</v>
      </c>
      <c r="B1" s="5"/>
      <c r="C1" s="5"/>
      <c r="D1" s="5"/>
      <c r="E1" s="5"/>
      <c r="F1" s="5"/>
      <c r="G1" s="6"/>
      <c r="I1" s="8" t="str">
        <f>A1</f>
        <v>REDACCIÓ DEL PROJECTE BÀSIC, ESTUDI D’IMPACTE AMBIENTAL I PROJECTE CONSTRUCTIU DEL SUBMINISTRAMENT ELÈCTRIC DE LA ITAM FOIX</v>
      </c>
      <c r="J1" s="8"/>
      <c r="K1" s="8"/>
      <c r="L1" s="8"/>
      <c r="M1" s="8"/>
    </row>
    <row r="2" spans="1:13" ht="26.45" customHeight="1" x14ac:dyDescent="0.2">
      <c r="A2" s="1" t="str">
        <f>'[1]Càlcul cost projecte'!A2</f>
        <v>EQUIP DE REDACCIÓ DE PROJECTE - PRESSUPOST DE LICITACIÓ</v>
      </c>
      <c r="B2" s="2"/>
      <c r="C2" s="2"/>
      <c r="D2" s="2"/>
      <c r="E2" s="2"/>
      <c r="F2" s="2"/>
      <c r="G2" s="3"/>
      <c r="I2" s="9" t="str">
        <f>A2</f>
        <v>EQUIP DE REDACCIÓ DE PROJECTE - PRESSUPOST DE LICITACIÓ</v>
      </c>
      <c r="J2" s="9"/>
      <c r="K2" s="9"/>
      <c r="L2" s="9"/>
      <c r="M2" s="9"/>
    </row>
    <row r="3" spans="1:13" ht="25.5" x14ac:dyDescent="0.2">
      <c r="A3" s="10"/>
      <c r="B3" s="11" t="s">
        <v>18</v>
      </c>
      <c r="C3" s="12" t="s">
        <v>7</v>
      </c>
      <c r="D3" s="13" t="s">
        <v>8</v>
      </c>
      <c r="E3" s="13" t="s">
        <v>19</v>
      </c>
      <c r="F3" s="12" t="s">
        <v>9</v>
      </c>
      <c r="G3" s="14" t="s">
        <v>10</v>
      </c>
      <c r="I3" s="15" t="s">
        <v>20</v>
      </c>
      <c r="J3" s="16" t="s">
        <v>21</v>
      </c>
      <c r="K3" s="15" t="s">
        <v>22</v>
      </c>
      <c r="L3" s="16" t="s">
        <v>9</v>
      </c>
      <c r="M3" s="17" t="s">
        <v>10</v>
      </c>
    </row>
    <row r="4" spans="1:13" x14ac:dyDescent="0.2">
      <c r="A4" s="18" t="s">
        <v>23</v>
      </c>
      <c r="B4" s="19" t="s">
        <v>0</v>
      </c>
      <c r="C4" s="20" t="s">
        <v>11</v>
      </c>
      <c r="D4" s="21"/>
      <c r="E4" s="51">
        <v>50</v>
      </c>
      <c r="F4" s="51">
        <v>6</v>
      </c>
      <c r="G4" s="43">
        <f>F4*(E4/100)*D4</f>
        <v>0</v>
      </c>
      <c r="I4" s="22" t="s">
        <v>24</v>
      </c>
      <c r="J4" s="19" t="s">
        <v>25</v>
      </c>
      <c r="K4" s="50">
        <f>0.2*(G4+G5+G6+G7+G10)</f>
        <v>0</v>
      </c>
      <c r="L4" s="47">
        <v>1</v>
      </c>
      <c r="M4" s="48">
        <f>K4*L4</f>
        <v>0</v>
      </c>
    </row>
    <row r="5" spans="1:13" ht="14.45" customHeight="1" x14ac:dyDescent="0.2">
      <c r="A5" s="18" t="s">
        <v>26</v>
      </c>
      <c r="B5" s="19" t="s">
        <v>3</v>
      </c>
      <c r="C5" s="20" t="s">
        <v>11</v>
      </c>
      <c r="D5" s="21"/>
      <c r="E5" s="51">
        <v>100</v>
      </c>
      <c r="F5" s="51">
        <v>6</v>
      </c>
      <c r="G5" s="43">
        <f t="shared" ref="G5" si="0">F5*(E5/100)*D5</f>
        <v>0</v>
      </c>
      <c r="I5" s="22" t="s">
        <v>27</v>
      </c>
      <c r="J5" s="19" t="s">
        <v>28</v>
      </c>
      <c r="K5" s="50">
        <f>G8</f>
        <v>0</v>
      </c>
      <c r="L5" s="47">
        <v>1</v>
      </c>
      <c r="M5" s="48">
        <f t="shared" ref="M5:M7" si="1">K5*L5</f>
        <v>0</v>
      </c>
    </row>
    <row r="6" spans="1:13" ht="14.45" customHeight="1" x14ac:dyDescent="0.2">
      <c r="A6" s="18" t="s">
        <v>29</v>
      </c>
      <c r="B6" s="19" t="s">
        <v>1</v>
      </c>
      <c r="C6" s="20" t="s">
        <v>11</v>
      </c>
      <c r="D6" s="21"/>
      <c r="E6" s="51">
        <v>40</v>
      </c>
      <c r="F6" s="51">
        <v>1</v>
      </c>
      <c r="G6" s="43">
        <f>F6*(E6/100)*D6</f>
        <v>0</v>
      </c>
      <c r="I6" s="22" t="s">
        <v>30</v>
      </c>
      <c r="J6" s="19" t="s">
        <v>31</v>
      </c>
      <c r="K6" s="50">
        <f>G11</f>
        <v>0</v>
      </c>
      <c r="L6" s="47">
        <v>1</v>
      </c>
      <c r="M6" s="48">
        <f t="shared" si="1"/>
        <v>0</v>
      </c>
    </row>
    <row r="7" spans="1:13" ht="15" customHeight="1" x14ac:dyDescent="0.2">
      <c r="A7" s="18" t="s">
        <v>32</v>
      </c>
      <c r="B7" s="19" t="s">
        <v>2</v>
      </c>
      <c r="C7" s="20" t="s">
        <v>11</v>
      </c>
      <c r="D7" s="21"/>
      <c r="E7" s="51">
        <v>40</v>
      </c>
      <c r="F7" s="51">
        <v>1</v>
      </c>
      <c r="G7" s="43">
        <f>F7*(E7/100)*D7</f>
        <v>0</v>
      </c>
      <c r="I7" s="22" t="s">
        <v>33</v>
      </c>
      <c r="J7" s="19" t="s">
        <v>34</v>
      </c>
      <c r="K7" s="50">
        <f>G12</f>
        <v>10799.999999999998</v>
      </c>
      <c r="L7" s="47">
        <v>1</v>
      </c>
      <c r="M7" s="48">
        <f t="shared" si="1"/>
        <v>10799.999999999998</v>
      </c>
    </row>
    <row r="8" spans="1:13" x14ac:dyDescent="0.2">
      <c r="A8" s="18" t="s">
        <v>35</v>
      </c>
      <c r="B8" s="19" t="s">
        <v>5</v>
      </c>
      <c r="C8" s="20" t="s">
        <v>11</v>
      </c>
      <c r="D8" s="21"/>
      <c r="E8" s="51">
        <v>30</v>
      </c>
      <c r="F8" s="51">
        <v>4</v>
      </c>
      <c r="G8" s="43">
        <f>F8*(E8/100)*D8</f>
        <v>0</v>
      </c>
      <c r="I8" s="22" t="s">
        <v>36</v>
      </c>
      <c r="J8" s="19" t="s">
        <v>37</v>
      </c>
      <c r="K8" s="50">
        <f>0.8*(G4+G5+G6+G7+G10)+G9</f>
        <v>0</v>
      </c>
      <c r="L8" s="47">
        <v>1</v>
      </c>
      <c r="M8" s="48">
        <f>K8*L8</f>
        <v>0</v>
      </c>
    </row>
    <row r="9" spans="1:13" x14ac:dyDescent="0.2">
      <c r="A9" s="18" t="s">
        <v>38</v>
      </c>
      <c r="B9" s="19" t="s">
        <v>4</v>
      </c>
      <c r="C9" s="20" t="s">
        <v>11</v>
      </c>
      <c r="D9" s="21"/>
      <c r="E9" s="51">
        <v>70</v>
      </c>
      <c r="F9" s="51">
        <v>1</v>
      </c>
      <c r="G9" s="43">
        <f>F9*(E9/100)*D9</f>
        <v>0</v>
      </c>
      <c r="I9" s="22" t="s">
        <v>39</v>
      </c>
      <c r="J9" s="19" t="s">
        <v>15</v>
      </c>
      <c r="K9" s="50">
        <f>D13</f>
        <v>13499.999999999998</v>
      </c>
      <c r="L9" s="47">
        <v>1</v>
      </c>
      <c r="M9" s="48">
        <f>K9*L9</f>
        <v>13499.999999999998</v>
      </c>
    </row>
    <row r="10" spans="1:13" x14ac:dyDescent="0.2">
      <c r="A10" s="18" t="s">
        <v>40</v>
      </c>
      <c r="B10" s="19" t="s">
        <v>6</v>
      </c>
      <c r="C10" s="20" t="s">
        <v>11</v>
      </c>
      <c r="D10" s="21"/>
      <c r="E10" s="51">
        <v>50</v>
      </c>
      <c r="F10" s="51">
        <v>6</v>
      </c>
      <c r="G10" s="43">
        <f>F10*(E10/100)*D10</f>
        <v>0</v>
      </c>
      <c r="I10" s="23" t="s">
        <v>41</v>
      </c>
      <c r="J10" s="24"/>
      <c r="K10" s="24"/>
      <c r="L10" s="25"/>
      <c r="M10" s="44">
        <f>SUM(M4:M9)</f>
        <v>24299.999999999996</v>
      </c>
    </row>
    <row r="11" spans="1:13" x14ac:dyDescent="0.2">
      <c r="A11" s="18" t="s">
        <v>42</v>
      </c>
      <c r="B11" s="19" t="s">
        <v>12</v>
      </c>
      <c r="C11" s="20" t="s">
        <v>11</v>
      </c>
      <c r="D11" s="21"/>
      <c r="E11" s="51"/>
      <c r="F11" s="51">
        <v>3</v>
      </c>
      <c r="G11" s="43">
        <f>F11*D11</f>
        <v>0</v>
      </c>
      <c r="I11" s="26"/>
      <c r="J11" s="26"/>
      <c r="L11" s="27" t="s">
        <v>17</v>
      </c>
      <c r="M11" s="45">
        <f>0.21*M10</f>
        <v>5102.9999999999991</v>
      </c>
    </row>
    <row r="12" spans="1:13" ht="25.5" x14ac:dyDescent="0.2">
      <c r="A12" s="18" t="s">
        <v>43</v>
      </c>
      <c r="B12" s="19" t="s">
        <v>13</v>
      </c>
      <c r="C12" s="20" t="s">
        <v>14</v>
      </c>
      <c r="D12" s="49">
        <v>10799.999999999998</v>
      </c>
      <c r="E12" s="51"/>
      <c r="F12" s="51">
        <v>1</v>
      </c>
      <c r="G12" s="43">
        <f>F12*D12</f>
        <v>10799.999999999998</v>
      </c>
      <c r="I12" s="28"/>
      <c r="J12" s="28"/>
      <c r="K12" s="29" t="s">
        <v>44</v>
      </c>
      <c r="L12" s="30"/>
      <c r="M12" s="46">
        <f>SUM(M10:M11)</f>
        <v>29402.999999999996</v>
      </c>
    </row>
    <row r="13" spans="1:13" x14ac:dyDescent="0.2">
      <c r="A13" s="18" t="s">
        <v>45</v>
      </c>
      <c r="B13" s="19" t="s">
        <v>15</v>
      </c>
      <c r="C13" s="20" t="s">
        <v>14</v>
      </c>
      <c r="D13" s="49">
        <v>13499.999999999998</v>
      </c>
      <c r="E13" s="51"/>
      <c r="F13" s="51">
        <v>1</v>
      </c>
      <c r="G13" s="43">
        <f>F13*D13</f>
        <v>13499.999999999998</v>
      </c>
      <c r="I13" s="31" t="s">
        <v>47</v>
      </c>
      <c r="J13" s="31"/>
      <c r="K13" s="31"/>
      <c r="L13" s="31"/>
    </row>
    <row r="14" spans="1:13" x14ac:dyDescent="0.2">
      <c r="A14" s="32" t="s">
        <v>16</v>
      </c>
      <c r="B14" s="33"/>
      <c r="C14" s="33"/>
      <c r="D14" s="33"/>
      <c r="E14" s="33"/>
      <c r="F14" s="34"/>
      <c r="G14" s="44">
        <f>SUM(G4:G13)</f>
        <v>24299.999999999996</v>
      </c>
      <c r="J14" s="35"/>
      <c r="K14" s="36"/>
      <c r="L14" s="36"/>
    </row>
    <row r="15" spans="1:13" x14ac:dyDescent="0.2">
      <c r="A15" s="37"/>
      <c r="B15" s="37"/>
      <c r="C15" s="37"/>
      <c r="D15" s="37"/>
      <c r="F15" s="38" t="s">
        <v>17</v>
      </c>
      <c r="G15" s="45">
        <f>0.21*G13</f>
        <v>2834.9999999999995</v>
      </c>
      <c r="J15" s="35"/>
      <c r="K15" s="36"/>
      <c r="L15" s="36"/>
    </row>
    <row r="16" spans="1:13" x14ac:dyDescent="0.2">
      <c r="A16" s="35" t="s">
        <v>46</v>
      </c>
      <c r="B16" s="35"/>
      <c r="C16" s="35"/>
      <c r="D16" s="35"/>
      <c r="E16" s="39" t="s">
        <v>44</v>
      </c>
      <c r="F16" s="40"/>
      <c r="G16" s="46">
        <f>SUM(G14:G15)</f>
        <v>27134.999999999996</v>
      </c>
      <c r="J16" s="35"/>
      <c r="K16" s="36"/>
      <c r="L16" s="36"/>
    </row>
    <row r="17" spans="10:12" x14ac:dyDescent="0.2">
      <c r="J17" s="35"/>
      <c r="K17" s="36"/>
      <c r="L17" s="36"/>
    </row>
    <row r="18" spans="10:12" x14ac:dyDescent="0.2">
      <c r="K18" s="41"/>
      <c r="L18" s="42"/>
    </row>
    <row r="19" spans="10:12" x14ac:dyDescent="0.2">
      <c r="L19" s="42"/>
    </row>
  </sheetData>
  <sheetProtection algorithmName="SHA-512" hashValue="jHQfVUJWwnC4+H5gco0RHvIzLHkc5Q2fNs0UYGz/Pl2PYu/3xnfiiB6E0mQILVfqjjzd9jVOfTLXrTFlWc4AEQ==" saltValue="oB9zxX+m9KFU9T+QiruC8g==" spinCount="100000" sheet="1" objects="1" scenarios="1"/>
  <mergeCells count="9">
    <mergeCell ref="A14:F14"/>
    <mergeCell ref="E16:F16"/>
    <mergeCell ref="I10:L10"/>
    <mergeCell ref="K12:L12"/>
    <mergeCell ref="A1:G1"/>
    <mergeCell ref="I1:M1"/>
    <mergeCell ref="A2:G2"/>
    <mergeCell ref="I2:M2"/>
    <mergeCell ref="I13:L13"/>
  </mergeCells>
  <phoneticPr fontId="1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53C073403475438B940CE957AC8A7B" ma:contentTypeVersion="18" ma:contentTypeDescription="Crea un document nou" ma:contentTypeScope="" ma:versionID="c1ba305143c2a3ca89ff9eded671a1a2">
  <xsd:schema xmlns:xsd="http://www.w3.org/2001/XMLSchema" xmlns:xs="http://www.w3.org/2001/XMLSchema" xmlns:p="http://schemas.microsoft.com/office/2006/metadata/properties" xmlns:ns2="b86c41ac-fd43-4a6a-aae7-0a545d49da3a" xmlns:ns3="a9afc521-f2ab-4c73-bd2d-de4b37378420" targetNamespace="http://schemas.microsoft.com/office/2006/metadata/properties" ma:root="true" ma:fieldsID="6d034cb1002d78e9d9a052d59b819c02" ns2:_="" ns3:_="">
    <xsd:import namespace="b86c41ac-fd43-4a6a-aae7-0a545d49da3a"/>
    <xsd:import namespace="a9afc521-f2ab-4c73-bd2d-de4b373784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Compartitamb_x002e__x002e__x002e_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6c41ac-fd43-4a6a-aae7-0a545d49da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hidden="true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hidden="true" ma:internalName="MediaServiceOCR" ma:readOnly="true">
      <xsd:simpleType>
        <xsd:restriction base="dms:Note"/>
      </xsd:simpleType>
    </xsd:element>
    <xsd:element name="Compartitamb_x002e__x002e__x002e_" ma:index="21" nillable="true" ma:displayName="Compartit amb..." ma:format="Dropdown" ma:hidden="true" ma:list="UserInfo" ma:SharePointGroup="0" ma:internalName="Compartitamb_x002e__x002e__x002e_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afc521-f2ab-4c73-bd2d-de4b37378420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03c1bb26-1c5a-4013-ab9a-a34f341ba020}" ma:internalName="TaxCatchAll" ma:readOnly="false" ma:showField="CatchAllData" ma:web="a9afc521-f2ab-4c73-bd2d-de4b373784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us de contingut"/>
        <xsd:element ref="dc:title" minOccurs="0" maxOccurs="1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LengthInSeconds xmlns="b86c41ac-fd43-4a6a-aae7-0a545d49da3a" xsi:nil="true"/>
    <lcf76f155ced4ddcb4097134ff3c332f xmlns="b86c41ac-fd43-4a6a-aae7-0a545d49da3a">
      <Terms xmlns="http://schemas.microsoft.com/office/infopath/2007/PartnerControls"/>
    </lcf76f155ced4ddcb4097134ff3c332f>
    <TaxCatchAll xmlns="a9afc521-f2ab-4c73-bd2d-de4b37378420" xsi:nil="true"/>
    <Compartitamb_x002e__x002e__x002e_ xmlns="b86c41ac-fd43-4a6a-aae7-0a545d49da3a">
      <UserInfo>
        <DisplayName/>
        <AccountId xsi:nil="true"/>
        <AccountType/>
      </UserInfo>
    </Compartitamb_x002e__x002e__x002e_>
  </documentManagement>
</p:properties>
</file>

<file path=customXml/itemProps1.xml><?xml version="1.0" encoding="utf-8"?>
<ds:datastoreItem xmlns:ds="http://schemas.openxmlformats.org/officeDocument/2006/customXml" ds:itemID="{E3A82EA1-3DCD-4A57-889A-42EC377440BF}"/>
</file>

<file path=customXml/itemProps2.xml><?xml version="1.0" encoding="utf-8"?>
<ds:datastoreItem xmlns:ds="http://schemas.openxmlformats.org/officeDocument/2006/customXml" ds:itemID="{83C558A0-F774-4C57-8A45-85643371C9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793EF0C-49E5-4793-836F-31C7F2BEB264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terms/"/>
    <ds:schemaRef ds:uri="a9afc521-f2ab-4c73-bd2d-de4b37378420"/>
    <ds:schemaRef ds:uri="b86c41ac-fd43-4a6a-aae7-0a545d49da3a"/>
    <ds:schemaRef ds:uri="http://www.w3.org/XML/1998/namespace"/>
    <ds:schemaRef ds:uri="http://purl.org/dc/elements/1.1/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Pressupost - Preus 0</vt:lpstr>
    </vt:vector>
  </TitlesOfParts>
  <Manager/>
  <Company>ATL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Josep Oriol Juanmarti Baro</dc:creator>
  <cp:keywords/>
  <dc:description/>
  <cp:lastModifiedBy>Olle Aldeguer, Albert</cp:lastModifiedBy>
  <cp:revision/>
  <dcterms:created xsi:type="dcterms:W3CDTF">2023-04-17T10:47:46Z</dcterms:created>
  <dcterms:modified xsi:type="dcterms:W3CDTF">2025-05-09T10:18:47Z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0x0101004453C073403475438B940CE957AC8A7B</vt:lpwstr>
  </property>
  <property fmtid="{D5CDD505-2E9C-101B-9397-08002B2CF9AE}" pid="3" name="MediaServiceImageTags">
    <vt:lpwstr/>
  </property>
  <property fmtid="{D5CDD505-2E9C-101B-9397-08002B2CF9AE}" pid="4" name="Order">
    <vt:r8>178000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